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14955" windowHeight="8445"/>
  </bookViews>
  <sheets>
    <sheet name="Rechnungsliste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C61" i="1" l="1"/>
  <c r="B61" i="1"/>
  <c r="J61" i="1"/>
  <c r="B51" i="1"/>
  <c r="C51" i="1"/>
  <c r="J51" i="1"/>
  <c r="C45" i="1"/>
  <c r="B45" i="1"/>
  <c r="J45" i="1"/>
  <c r="B10" i="1"/>
  <c r="C10" i="1"/>
  <c r="J10" i="1"/>
  <c r="B30" i="1"/>
  <c r="C30" i="1"/>
  <c r="J30" i="1"/>
</calcChain>
</file>

<file path=xl/sharedStrings.xml><?xml version="1.0" encoding="utf-8"?>
<sst xmlns="http://schemas.openxmlformats.org/spreadsheetml/2006/main" count="337" uniqueCount="231">
  <si>
    <t>Kundennummer</t>
  </si>
  <si>
    <t>Firma</t>
  </si>
  <si>
    <t>Rechnungssumme</t>
  </si>
  <si>
    <t>Rechnungsdatum</t>
  </si>
  <si>
    <t>Anrede</t>
  </si>
  <si>
    <t>Vorname</t>
  </si>
  <si>
    <t>Nachname</t>
  </si>
  <si>
    <t>Straße</t>
  </si>
  <si>
    <t>Postleitzahl</t>
  </si>
  <si>
    <t>Ort</t>
  </si>
  <si>
    <t>Universität Bergbach</t>
  </si>
  <si>
    <t>Frau</t>
  </si>
  <si>
    <t>Ursula</t>
  </si>
  <si>
    <t>Müller</t>
  </si>
  <si>
    <t>Bergstraße 27-29</t>
  </si>
  <si>
    <t>Bergbach</t>
  </si>
  <si>
    <t>PC-Seminare</t>
  </si>
  <si>
    <t>Herr</t>
  </si>
  <si>
    <t>Oskar</t>
  </si>
  <si>
    <t>Kerscher</t>
  </si>
  <si>
    <t>Laurinweg 89</t>
  </si>
  <si>
    <t>Schwerin</t>
  </si>
  <si>
    <t>Netzwerke &amp; Co.</t>
  </si>
  <si>
    <t>Peter</t>
  </si>
  <si>
    <t>Lehner</t>
  </si>
  <si>
    <t>Steinpilzweg 10</t>
  </si>
  <si>
    <t>Wolfsburg</t>
  </si>
  <si>
    <t>Computer Experts</t>
  </si>
  <si>
    <t>Ernst</t>
  </si>
  <si>
    <t>Bauer-Mett</t>
  </si>
  <si>
    <t>Uferpromenade 9</t>
  </si>
  <si>
    <t>Ahlbeck</t>
  </si>
  <si>
    <t>Müller &amp; Maier</t>
  </si>
  <si>
    <t>Erich</t>
  </si>
  <si>
    <t>Bernd</t>
  </si>
  <si>
    <t>Am Bach 12</t>
  </si>
  <si>
    <t>Frankfurt</t>
  </si>
  <si>
    <t>Rechenunternehmen GmbH</t>
  </si>
  <si>
    <t>Theobald</t>
  </si>
  <si>
    <t>Maier</t>
  </si>
  <si>
    <t>Rheinstraße 5</t>
  </si>
  <si>
    <t>Stuttgart</t>
  </si>
  <si>
    <t>Computer &amp; More</t>
  </si>
  <si>
    <t>Lukas</t>
  </si>
  <si>
    <t>Veilchenweg 9</t>
  </si>
  <si>
    <t>Dortmund</t>
  </si>
  <si>
    <t>Technik &amp; Software</t>
  </si>
  <si>
    <t>Juliane</t>
  </si>
  <si>
    <t>Bergmann</t>
  </si>
  <si>
    <t>Im Feld 9</t>
  </si>
  <si>
    <t>Halle</t>
  </si>
  <si>
    <t>ExcelAkademie</t>
  </si>
  <si>
    <t>Alexander</t>
  </si>
  <si>
    <t>Haflinger</t>
  </si>
  <si>
    <t>Bergweg 76</t>
  </si>
  <si>
    <t>Regensburg</t>
  </si>
  <si>
    <t>ServiceKonzept</t>
  </si>
  <si>
    <t>Ottmar</t>
  </si>
  <si>
    <t>Braun</t>
  </si>
  <si>
    <t>Aschauer Straße 27</t>
  </si>
  <si>
    <t>München</t>
  </si>
  <si>
    <t>CompuHelp</t>
  </si>
  <si>
    <t>Franziska</t>
  </si>
  <si>
    <t>Macke</t>
  </si>
  <si>
    <t>Naupliaallee 9</t>
  </si>
  <si>
    <t>Bremerhaven</t>
  </si>
  <si>
    <t>Die Rechenexperten</t>
  </si>
  <si>
    <t>Susanne</t>
  </si>
  <si>
    <t>Schlicht</t>
  </si>
  <si>
    <t>Dorfweg 67</t>
  </si>
  <si>
    <t>Berlin</t>
  </si>
  <si>
    <t>Network GmbH</t>
  </si>
  <si>
    <t>Lange</t>
  </si>
  <si>
    <t>Floriansmühlstraße 3</t>
  </si>
  <si>
    <t>Bürotechnik GmbH</t>
  </si>
  <si>
    <t>Leonhard</t>
  </si>
  <si>
    <t>Felber</t>
  </si>
  <si>
    <t>Postweg 8</t>
  </si>
  <si>
    <t>Wittenberge</t>
  </si>
  <si>
    <t>Computerdiscount</t>
  </si>
  <si>
    <t>Michael</t>
  </si>
  <si>
    <t>Schulz</t>
  </si>
  <si>
    <t>Echinger Straße 8</t>
  </si>
  <si>
    <t>Bielefeld</t>
  </si>
  <si>
    <t>Computerfirma AG</t>
  </si>
  <si>
    <t>Frank</t>
  </si>
  <si>
    <t>Huber</t>
  </si>
  <si>
    <t>Uferweg 5</t>
  </si>
  <si>
    <t>Franz GmbH</t>
  </si>
  <si>
    <t>Franz</t>
  </si>
  <si>
    <t>Königinstraße 67</t>
  </si>
  <si>
    <t>Ulm</t>
  </si>
  <si>
    <t>Data AG</t>
  </si>
  <si>
    <t>Anna</t>
  </si>
  <si>
    <t>Herbig</t>
  </si>
  <si>
    <t>Josef-Maier-Straße 4</t>
  </si>
  <si>
    <t>Huber und Maier</t>
  </si>
  <si>
    <t>Fischer</t>
  </si>
  <si>
    <t>Rosenheimer Straße 57</t>
  </si>
  <si>
    <t>Dresden</t>
  </si>
  <si>
    <t>Systemworld</t>
  </si>
  <si>
    <t>Anke</t>
  </si>
  <si>
    <t>Stein</t>
  </si>
  <si>
    <t>Dorfmeisterstraße 8</t>
  </si>
  <si>
    <t>Hamm</t>
  </si>
  <si>
    <t>Daten GmbH</t>
  </si>
  <si>
    <t>Helga</t>
  </si>
  <si>
    <t>Fritz</t>
  </si>
  <si>
    <t>Waldweg 8</t>
  </si>
  <si>
    <t>Neu-Ulm</t>
  </si>
  <si>
    <t>Electronixx</t>
  </si>
  <si>
    <t>Thomas</t>
  </si>
  <si>
    <t>Brückner</t>
  </si>
  <si>
    <t>Mainer Landstraße 9</t>
  </si>
  <si>
    <t>Mainz</t>
  </si>
  <si>
    <t>Computer &amp; Systeme</t>
  </si>
  <si>
    <t>Sebastian</t>
  </si>
  <si>
    <t>Kolb</t>
  </si>
  <si>
    <t>Merianstraße 77</t>
  </si>
  <si>
    <t>Lübeck</t>
  </si>
  <si>
    <t>Desktop AG</t>
  </si>
  <si>
    <t>Maximilian</t>
  </si>
  <si>
    <t>Berger</t>
  </si>
  <si>
    <t>Forststraße 8</t>
  </si>
  <si>
    <t>Augsburg</t>
  </si>
  <si>
    <t>Technikbüro Müller</t>
  </si>
  <si>
    <t>Nadine</t>
  </si>
  <si>
    <t>Bernheimer</t>
  </si>
  <si>
    <t>Fischweg 34</t>
  </si>
  <si>
    <t>Office Total</t>
  </si>
  <si>
    <t>Fabian</t>
  </si>
  <si>
    <t>Baumann</t>
  </si>
  <si>
    <t>Bürgermeister-Hoch-Straße 9</t>
  </si>
  <si>
    <t>Ingolstadt</t>
  </si>
  <si>
    <t>Project</t>
  </si>
  <si>
    <t>Christine</t>
  </si>
  <si>
    <t>Ludwig</t>
  </si>
  <si>
    <t>Barmerstraße 11</t>
  </si>
  <si>
    <t>Bitterfeld</t>
  </si>
  <si>
    <t>Müller &amp; Töchter</t>
  </si>
  <si>
    <t>Otto</t>
  </si>
  <si>
    <t>Hofer</t>
  </si>
  <si>
    <t>Universitätsstraße 9</t>
  </si>
  <si>
    <t>Göttingen</t>
  </si>
  <si>
    <t>Sandmann Co.</t>
  </si>
  <si>
    <t>Decker</t>
  </si>
  <si>
    <t>Therese-Giehse-Alle 8</t>
  </si>
  <si>
    <t>Tegernsee</t>
  </si>
  <si>
    <t>Redaktionsbüro Fischer-Ohl</t>
  </si>
  <si>
    <t>Fischer-Ohl</t>
  </si>
  <si>
    <t>Federseestraße 6a</t>
  </si>
  <si>
    <t>Anklam</t>
  </si>
  <si>
    <t>Universität Kassel</t>
  </si>
  <si>
    <t>Loos</t>
  </si>
  <si>
    <t>Seeweg 81</t>
  </si>
  <si>
    <t>Kassel</t>
  </si>
  <si>
    <t>Die Exelspezialisten</t>
  </si>
  <si>
    <t>Angelika</t>
  </si>
  <si>
    <t>Promenade 11</t>
  </si>
  <si>
    <t>Bad Wörishofen</t>
  </si>
  <si>
    <t>Computervertrieb GmbH</t>
  </si>
  <si>
    <t>Karl</t>
  </si>
  <si>
    <t>Hoffmann</t>
  </si>
  <si>
    <t>Hallstraße 45</t>
  </si>
  <si>
    <t>Neubrandenburg</t>
  </si>
  <si>
    <t>Software AG</t>
  </si>
  <si>
    <t>Hans</t>
  </si>
  <si>
    <t>Pake</t>
  </si>
  <si>
    <t>Waldstraße 87</t>
  </si>
  <si>
    <t>Eberswalde</t>
  </si>
  <si>
    <t>Solutions AG</t>
  </si>
  <si>
    <t>Gabriele</t>
  </si>
  <si>
    <t>Schlosser</t>
  </si>
  <si>
    <t>Straubinger Straße 8</t>
  </si>
  <si>
    <t>Weimar</t>
  </si>
  <si>
    <t>Buchaltungsservice</t>
  </si>
  <si>
    <t>Martin</t>
  </si>
  <si>
    <t>Oberhuber</t>
  </si>
  <si>
    <t>Hauptstraße 13</t>
  </si>
  <si>
    <t>Medienservice Kurz</t>
  </si>
  <si>
    <t>Lang</t>
  </si>
  <si>
    <t>Augustenfelderstraße 6</t>
  </si>
  <si>
    <t>Wismar</t>
  </si>
  <si>
    <t>Rund um den Computer</t>
  </si>
  <si>
    <t>Horst</t>
  </si>
  <si>
    <t>Schmidt</t>
  </si>
  <si>
    <t>Neuheimer Allee 87</t>
  </si>
  <si>
    <t>Erlangen</t>
  </si>
  <si>
    <t>Gebrüder Zauner</t>
  </si>
  <si>
    <t>Christian</t>
  </si>
  <si>
    <t>Zauner</t>
  </si>
  <si>
    <t>Schwimmbadstraße 1a</t>
  </si>
  <si>
    <t>ComputerNotdienst</t>
  </si>
  <si>
    <t>Anneliese</t>
  </si>
  <si>
    <t>Kehl</t>
  </si>
  <si>
    <t>Elbufer 5</t>
  </si>
  <si>
    <t>Fürstenwalde</t>
  </si>
  <si>
    <t>Bürosysteme Lettmaier&amp;Müller</t>
  </si>
  <si>
    <t>Ulrika</t>
  </si>
  <si>
    <t>Lettmaier</t>
  </si>
  <si>
    <t>Hauptstraße 78/I</t>
  </si>
  <si>
    <t>Osnabrück</t>
  </si>
  <si>
    <t>Zahl AG</t>
  </si>
  <si>
    <t>Lieselotte</t>
  </si>
  <si>
    <t>Mustermann</t>
  </si>
  <si>
    <t>Ottostraße 56</t>
  </si>
  <si>
    <t>Oberaudorf</t>
  </si>
  <si>
    <t>Vogel und Partner</t>
  </si>
  <si>
    <t>Stefan</t>
  </si>
  <si>
    <t>Vogel</t>
  </si>
  <si>
    <t>Max-Huber-Platz 4</t>
  </si>
  <si>
    <t>Hannover</t>
  </si>
  <si>
    <t>Elektronikfachmarkt</t>
  </si>
  <si>
    <t>Scheible</t>
  </si>
  <si>
    <t>Am Bogen 2</t>
  </si>
  <si>
    <t>PC-Systems</t>
  </si>
  <si>
    <t>Rainer</t>
  </si>
  <si>
    <t>Adler</t>
  </si>
  <si>
    <t>Tillmannweg 4</t>
  </si>
  <si>
    <t>Schönebeck</t>
  </si>
  <si>
    <t>IT-Support</t>
  </si>
  <si>
    <t>Renate</t>
  </si>
  <si>
    <t>Meier</t>
  </si>
  <si>
    <t>Albrecht-Dürer-Straße 85</t>
  </si>
  <si>
    <t>Hamburg</t>
  </si>
  <si>
    <t>Office-Seminare</t>
  </si>
  <si>
    <t>Schmitt</t>
  </si>
  <si>
    <t>Schleißheimer Straße 6</t>
  </si>
  <si>
    <t>Halls</t>
  </si>
  <si>
    <t>Ergebnis</t>
  </si>
  <si>
    <t>Anzahl/Summe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</si>
</sst>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"/>
    <numFmt numFmtId="165" formatCode="\D\-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Border="1" applyAlignment="1">
      <alignment shrinkToFit="1"/>
    </xf>
    <xf numFmtId="49" fontId="3" fillId="0" borderId="0" xfId="0" quotePrefix="1" applyNumberFormat="1" applyFont="1" applyBorder="1" applyAlignment="1">
      <alignment shrinkToFit="1"/>
    </xf>
    <xf numFmtId="164" fontId="3" fillId="0" borderId="0" xfId="1" applyFont="1" applyBorder="1" applyAlignment="1">
      <alignment shrinkToFit="1"/>
    </xf>
    <xf numFmtId="14" fontId="3" fillId="0" borderId="0" xfId="1" applyNumberFormat="1" applyFont="1" applyBorder="1" applyAlignment="1">
      <alignment shrinkToFit="1"/>
    </xf>
    <xf numFmtId="0" fontId="6" fillId="0" borderId="0" xfId="0" applyFont="1" applyBorder="1" applyAlignment="1">
      <alignment shrinkToFit="1"/>
    </xf>
    <xf numFmtId="165" fontId="3" fillId="0" borderId="0" xfId="0" applyNumberFormat="1" applyFont="1" applyBorder="1" applyAlignment="1">
      <alignment shrinkToFit="1"/>
    </xf>
    <xf numFmtId="0" fontId="7" fillId="2" borderId="0" xfId="3" applyFill="1" applyBorder="1" applyAlignment="1">
      <alignment shrinkToFit="1"/>
    </xf>
    <xf numFmtId="0" fontId="1" fillId="0" borderId="0" xfId="0" applyFont="1" applyAlignment="1">
      <alignment shrinkToFit="1"/>
    </xf>
    <xf numFmtId="164" fontId="1" fillId="0" borderId="0" xfId="0" applyNumberFormat="1" applyFont="1" applyAlignment="1">
      <alignment shrinkToFit="1"/>
    </xf>
    <xf numFmtId="0" fontId="1" fillId="0" borderId="0" xfId="0" applyNumberFormat="1" applyFont="1" applyAlignment="1">
      <alignment shrinkToFit="1"/>
    </xf>
    <xf numFmtId="0" fontId="0" fillId="0" borderId="0" xfId="3" applyFont="1" applyFill="1" applyBorder="1" applyAlignment="1">
      <alignment shrinkToFit="1"/>
    </xf>
    <xf numFmtId="49" fontId="0" fillId="0" borderId="0" xfId="0" quotePrefix="1" applyNumberFormat="1" applyFont="1" applyFill="1" applyBorder="1" applyAlignment="1">
      <alignment shrinkToFit="1"/>
    </xf>
    <xf numFmtId="0" fontId="0" fillId="0" borderId="0" xfId="0" applyFont="1" applyFill="1" applyBorder="1" applyAlignment="1">
      <alignment shrinkToFit="1"/>
    </xf>
    <xf numFmtId="164" fontId="0" fillId="0" borderId="0" xfId="1" applyFont="1" applyFill="1" applyBorder="1" applyAlignment="1">
      <alignment shrinkToFit="1"/>
    </xf>
    <xf numFmtId="14" fontId="0" fillId="0" borderId="0" xfId="1" applyNumberFormat="1" applyFont="1" applyFill="1" applyBorder="1" applyAlignment="1">
      <alignment shrinkToFit="1"/>
    </xf>
    <xf numFmtId="165" fontId="0" fillId="0" borderId="0" xfId="0" applyNumberFormat="1" applyFont="1" applyFill="1" applyBorder="1" applyAlignment="1">
      <alignment shrinkToFit="1"/>
    </xf>
    <xf numFmtId="165" fontId="0" fillId="0" borderId="0" xfId="0" quotePrefix="1" applyNumberFormat="1" applyFont="1" applyFill="1" applyBorder="1" applyAlignment="1">
      <alignment shrinkToFit="1"/>
    </xf>
    <xf numFmtId="49" fontId="0" fillId="0" borderId="0" xfId="0" applyNumberFormat="1" applyFont="1" applyFill="1" applyBorder="1" applyAlignment="1">
      <alignment shrinkToFit="1"/>
    </xf>
    <xf numFmtId="164" fontId="0" fillId="0" borderId="0" xfId="0" applyNumberFormat="1" applyFont="1" applyFill="1" applyBorder="1" applyAlignment="1">
      <alignment shrinkToFit="1"/>
    </xf>
    <xf numFmtId="0" fontId="0" fillId="0" borderId="0" xfId="0" applyNumberFormat="1" applyFont="1" applyFill="1" applyBorder="1" applyAlignment="1">
      <alignment shrinkToFit="1"/>
    </xf>
  </cellXfs>
  <cellStyles count="4">
    <cellStyle name="20 % - Akzent4" xfId="2" builtinId="42" customBuiltin="1"/>
    <cellStyle name="Euro" xfId="1"/>
    <cellStyle name="Standard" xfId="0" builtinId="0"/>
    <cellStyle name="Überschrift 4" xfId="3" builtinId="19" customBuiltin="1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[$€-1]_-;\-* #,##0.00\ [$€-1]_-;_-* &quot;-&quot;??\ [$€-1]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[$€-1]_-;\-* #,##0.00\ [$€-1]_-;_-* &quot;-&quot;??\ [$€-1]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[$€-1]_-;\-* #,##0.00\ [$€-1]_-;_-* &quot;-&quot;??\ [$€-1]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[$€-1]_-;\-* #,##0.00\ [$€-1]_-;_-* &quot;-&quot;??\ [$€-1]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-* #,##0.00\ [$€-1]_-;\-* #,##0.00\ [$€-1]_-;_-* &quot;-&quot;??\ [$€-1]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Rechnung1" displayName="Rechnung1" ref="A1:J10" totalsRowCount="1">
  <autoFilter ref="A1:J9"/>
  <tableColumns count="10">
    <tableColumn id="1" name="Kundennummer" totalsRowLabel="Anzahl/Summe" totalsRowDxfId="49"/>
    <tableColumn id="2" name="Firma" totalsRowFunction="count" totalsRowDxfId="48"/>
    <tableColumn id="3" name="Rechnungssumme" totalsRowFunction="sum" totalsRowDxfId="47"/>
    <tableColumn id="4" name="Rechnungsdatum" totalsRowDxfId="46"/>
    <tableColumn id="5" name="Anrede" totalsRowDxfId="45"/>
    <tableColumn id="6" name="Vorname" totalsRowDxfId="44"/>
    <tableColumn id="7" name="Nachname" totalsRowDxfId="43"/>
    <tableColumn id="8" name="Straße" totalsRowDxfId="42"/>
    <tableColumn id="9" name="Postleitzahl" totalsRowDxfId="41"/>
    <tableColumn id="10" name="Ort" totalsRowFunction="count" totalsRowDxfId="4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Rechnung2" displayName="Rechnung2" ref="A12:J30" totalsRowCount="1">
  <autoFilter ref="A12:J29"/>
  <sortState ref="A11:J27">
    <sortCondition ref="A10:A27"/>
  </sortState>
  <tableColumns count="10">
    <tableColumn id="1" name="Kundennummer" totalsRowLabel="Anzahl/Summe" totalsRowDxfId="39"/>
    <tableColumn id="2" name="Firma" totalsRowFunction="count" totalsRowDxfId="38"/>
    <tableColumn id="3" name="Rechnungssumme" totalsRowFunction="sum" totalsRowDxfId="37"/>
    <tableColumn id="4" name="Rechnungsdatum" totalsRowDxfId="36"/>
    <tableColumn id="5" name="Anrede" totalsRowDxfId="35"/>
    <tableColumn id="6" name="Vorname" totalsRowDxfId="34"/>
    <tableColumn id="7" name="Nachname" totalsRowDxfId="33"/>
    <tableColumn id="8" name="Straße" totalsRowDxfId="32"/>
    <tableColumn id="9" name="Postleitzahl" totalsRowDxfId="31"/>
    <tableColumn id="10" name="Ort" totalsRowFunction="count" totalsRowDxfId="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Rechnung3" displayName="Rechnung3" ref="A32:J45" totalsRowCount="1">
  <autoFilter ref="A32:J44"/>
  <tableColumns count="10">
    <tableColumn id="1" name="Kundennummer" totalsRowLabel="Anzahl/Summe" totalsRowDxfId="9"/>
    <tableColumn id="2" name="Firma" totalsRowFunction="count" totalsRowDxfId="8"/>
    <tableColumn id="3" name="Rechnungssumme" totalsRowFunction="sum" totalsRowDxfId="7"/>
    <tableColumn id="4" name="Rechnungsdatum" totalsRowDxfId="6"/>
    <tableColumn id="5" name="Anrede" totalsRowDxfId="5"/>
    <tableColumn id="6" name="Vorname" totalsRowDxfId="4"/>
    <tableColumn id="7" name="Nachname" totalsRowDxfId="3"/>
    <tableColumn id="8" name="Straße" totalsRowDxfId="2"/>
    <tableColumn id="9" name="Postleitzahl" totalsRowDxfId="1"/>
    <tableColumn id="10" name="Ort" totalsRowFunction="count" totalsRow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Rechnung4" displayName="Rechnung4" ref="A47:J51" totalsRowCount="1">
  <autoFilter ref="A47:J50"/>
  <tableColumns count="10">
    <tableColumn id="1" name="Kundennummer" totalsRowLabel="Anzahl/Summe" totalsRowDxfId="29"/>
    <tableColumn id="2" name="Firma" totalsRowFunction="count" totalsRowDxfId="28"/>
    <tableColumn id="3" name="Rechnungssumme" totalsRowFunction="sum" totalsRowDxfId="27"/>
    <tableColumn id="4" name="Rechnungsdatum" totalsRowDxfId="26"/>
    <tableColumn id="5" name="Anrede" totalsRowDxfId="25"/>
    <tableColumn id="6" name="Vorname" totalsRowDxfId="24"/>
    <tableColumn id="7" name="Nachname" totalsRowDxfId="23"/>
    <tableColumn id="8" name="Straße" totalsRowDxfId="22"/>
    <tableColumn id="9" name="Postleitzahl" totalsRowDxfId="21"/>
    <tableColumn id="10" name="Ort" totalsRowFunction="count" totalsRowDxfId="2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Rechnung5" displayName="Rechnung5" ref="A53:J61" totalsRowCount="1">
  <autoFilter ref="A53:J60"/>
  <tableColumns count="10">
    <tableColumn id="1" name="Kundennummer" totalsRowLabel="Ergebnis" totalsRowDxfId="19"/>
    <tableColumn id="2" name="Firma" totalsRowFunction="count" totalsRowDxfId="18"/>
    <tableColumn id="3" name="Rechnungssumme" totalsRowFunction="sum" totalsRowDxfId="17"/>
    <tableColumn id="4" name="Rechnungsdatum" totalsRowDxfId="16"/>
    <tableColumn id="5" name="Anrede" totalsRowDxfId="15"/>
    <tableColumn id="6" name="Vorname" totalsRowDxfId="14"/>
    <tableColumn id="7" name="Nachname" totalsRowDxfId="13"/>
    <tableColumn id="8" name="Straße" totalsRowDxfId="12"/>
    <tableColumn id="9" name="Postleitzahl" totalsRowDxfId="11"/>
    <tableColumn id="10" name="Ort" totalsRowFunction="count" totalsRowDxfId="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1" workbookViewId="0">
      <selection activeCell="A32" sqref="A32:J45"/>
    </sheetView>
  </sheetViews>
  <sheetFormatPr baseColWidth="10" defaultRowHeight="15" x14ac:dyDescent="0.25"/>
  <cols>
    <col min="1" max="1" width="17.5703125" style="5" customWidth="1"/>
    <col min="2" max="2" width="27" style="5" bestFit="1" customWidth="1"/>
    <col min="3" max="3" width="19.28515625" style="5" customWidth="1"/>
    <col min="4" max="4" width="18.42578125" style="5" customWidth="1"/>
    <col min="5" max="5" width="9.7109375" style="5" customWidth="1"/>
    <col min="6" max="6" width="11.28515625" style="5" customWidth="1"/>
    <col min="7" max="7" width="12.5703125" style="5" customWidth="1"/>
    <col min="8" max="8" width="25.5703125" style="5" bestFit="1" customWidth="1"/>
    <col min="9" max="9" width="13.5703125" style="5" customWidth="1"/>
    <col min="10" max="10" width="14.42578125" style="5" bestFit="1" customWidth="1"/>
    <col min="11" max="16384" width="11.42578125" style="5"/>
  </cols>
  <sheetData>
    <row r="1" spans="1:10" s="7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25">
      <c r="A2" s="12">
        <v>1224</v>
      </c>
      <c r="B2" s="13" t="s">
        <v>10</v>
      </c>
      <c r="C2" s="14">
        <v>11.29</v>
      </c>
      <c r="D2" s="15">
        <v>40548</v>
      </c>
      <c r="E2" s="13" t="s">
        <v>11</v>
      </c>
      <c r="F2" s="13" t="s">
        <v>12</v>
      </c>
      <c r="G2" s="13" t="s">
        <v>13</v>
      </c>
      <c r="H2" s="13" t="s">
        <v>14</v>
      </c>
      <c r="I2" s="17">
        <v>95739</v>
      </c>
      <c r="J2" s="13" t="s">
        <v>15</v>
      </c>
    </row>
    <row r="3" spans="1:10" x14ac:dyDescent="0.25">
      <c r="A3" s="12">
        <v>1869</v>
      </c>
      <c r="B3" s="13" t="s">
        <v>16</v>
      </c>
      <c r="C3" s="14">
        <v>366.78</v>
      </c>
      <c r="D3" s="15">
        <v>40549</v>
      </c>
      <c r="E3" s="13" t="s">
        <v>17</v>
      </c>
      <c r="F3" s="13" t="s">
        <v>18</v>
      </c>
      <c r="G3" s="13" t="s">
        <v>19</v>
      </c>
      <c r="H3" s="13" t="s">
        <v>20</v>
      </c>
      <c r="I3" s="16">
        <v>54321</v>
      </c>
      <c r="J3" s="13" t="s">
        <v>21</v>
      </c>
    </row>
    <row r="4" spans="1:10" x14ac:dyDescent="0.25">
      <c r="A4" s="12">
        <v>1982</v>
      </c>
      <c r="B4" s="13" t="s">
        <v>22</v>
      </c>
      <c r="C4" s="14">
        <v>188.64</v>
      </c>
      <c r="D4" s="15">
        <v>40550</v>
      </c>
      <c r="E4" s="13" t="s">
        <v>17</v>
      </c>
      <c r="F4" s="13" t="s">
        <v>23</v>
      </c>
      <c r="G4" s="13" t="s">
        <v>24</v>
      </c>
      <c r="H4" s="13" t="s">
        <v>25</v>
      </c>
      <c r="I4" s="16">
        <v>69593</v>
      </c>
      <c r="J4" s="13" t="s">
        <v>26</v>
      </c>
    </row>
    <row r="5" spans="1:10" x14ac:dyDescent="0.25">
      <c r="A5" s="12">
        <v>2019</v>
      </c>
      <c r="B5" s="13" t="s">
        <v>27</v>
      </c>
      <c r="C5" s="14">
        <v>23.14</v>
      </c>
      <c r="D5" s="15">
        <v>40548</v>
      </c>
      <c r="E5" s="13" t="s">
        <v>17</v>
      </c>
      <c r="F5" s="13" t="s">
        <v>28</v>
      </c>
      <c r="G5" s="13" t="s">
        <v>29</v>
      </c>
      <c r="H5" s="13" t="s">
        <v>30</v>
      </c>
      <c r="I5" s="16">
        <v>56489</v>
      </c>
      <c r="J5" s="13" t="s">
        <v>31</v>
      </c>
    </row>
    <row r="6" spans="1:10" x14ac:dyDescent="0.25">
      <c r="A6" s="12">
        <v>2068</v>
      </c>
      <c r="B6" s="13" t="s">
        <v>32</v>
      </c>
      <c r="C6" s="14">
        <v>345.76</v>
      </c>
      <c r="D6" s="15">
        <v>40552</v>
      </c>
      <c r="E6" s="13" t="s">
        <v>17</v>
      </c>
      <c r="F6" s="13" t="s">
        <v>33</v>
      </c>
      <c r="G6" s="13" t="s">
        <v>34</v>
      </c>
      <c r="H6" s="13" t="s">
        <v>35</v>
      </c>
      <c r="I6" s="16">
        <v>44882</v>
      </c>
      <c r="J6" s="13" t="s">
        <v>36</v>
      </c>
    </row>
    <row r="7" spans="1:10" x14ac:dyDescent="0.25">
      <c r="A7" s="12">
        <v>2234</v>
      </c>
      <c r="B7" s="13" t="s">
        <v>37</v>
      </c>
      <c r="C7" s="14">
        <v>926.68</v>
      </c>
      <c r="D7" s="15">
        <v>40553</v>
      </c>
      <c r="E7" s="13" t="s">
        <v>17</v>
      </c>
      <c r="F7" s="13" t="s">
        <v>38</v>
      </c>
      <c r="G7" s="13" t="s">
        <v>39</v>
      </c>
      <c r="H7" s="13" t="s">
        <v>40</v>
      </c>
      <c r="I7" s="17">
        <v>6985</v>
      </c>
      <c r="J7" s="13" t="s">
        <v>41</v>
      </c>
    </row>
    <row r="8" spans="1:10" x14ac:dyDescent="0.25">
      <c r="A8" s="12">
        <v>2479</v>
      </c>
      <c r="B8" s="13" t="s">
        <v>42</v>
      </c>
      <c r="C8" s="14">
        <v>67.25</v>
      </c>
      <c r="D8" s="15">
        <v>40554</v>
      </c>
      <c r="E8" s="13" t="s">
        <v>17</v>
      </c>
      <c r="F8" s="13" t="s">
        <v>43</v>
      </c>
      <c r="G8" s="13" t="s">
        <v>13</v>
      </c>
      <c r="H8" s="13" t="s">
        <v>44</v>
      </c>
      <c r="I8" s="16">
        <v>29386</v>
      </c>
      <c r="J8" s="13" t="s">
        <v>45</v>
      </c>
    </row>
    <row r="9" spans="1:10" x14ac:dyDescent="0.25">
      <c r="A9" s="12">
        <v>2819</v>
      </c>
      <c r="B9" s="13" t="s">
        <v>46</v>
      </c>
      <c r="C9" s="14">
        <v>46.8</v>
      </c>
      <c r="D9" s="15">
        <v>40554</v>
      </c>
      <c r="E9" s="13" t="s">
        <v>11</v>
      </c>
      <c r="F9" s="13" t="s">
        <v>47</v>
      </c>
      <c r="G9" s="13" t="s">
        <v>48</v>
      </c>
      <c r="H9" s="13" t="s">
        <v>49</v>
      </c>
      <c r="I9" s="16">
        <v>80256</v>
      </c>
      <c r="J9" s="13" t="s">
        <v>50</v>
      </c>
    </row>
    <row r="10" spans="1:10" x14ac:dyDescent="0.25">
      <c r="A10" s="13" t="s">
        <v>230</v>
      </c>
      <c r="B10" s="13">
        <f>SUBTOTAL(103,Rechnung1[Firma])</f>
        <v>8</v>
      </c>
      <c r="C10" s="19">
        <f>SUBTOTAL(109,Rechnung1[Rechnungssumme])</f>
        <v>1976.34</v>
      </c>
      <c r="D10" s="20"/>
      <c r="E10" s="13"/>
      <c r="F10" s="13"/>
      <c r="G10" s="13"/>
      <c r="H10" s="13"/>
      <c r="I10" s="13"/>
      <c r="J10" s="13">
        <f>SUBTOTAL(103,Rechnung1[Ort])</f>
        <v>8</v>
      </c>
    </row>
    <row r="11" spans="1:10" x14ac:dyDescent="0.25">
      <c r="A11" s="2"/>
      <c r="B11" s="1"/>
      <c r="C11" s="3"/>
      <c r="D11" s="4"/>
      <c r="E11" s="1"/>
      <c r="F11" s="1"/>
      <c r="G11" s="1"/>
      <c r="H11" s="1"/>
      <c r="I11" s="6"/>
      <c r="J11" s="1"/>
    </row>
    <row r="12" spans="1:10" x14ac:dyDescent="0.25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4</v>
      </c>
      <c r="F12" s="11" t="s">
        <v>5</v>
      </c>
      <c r="G12" s="11" t="s">
        <v>6</v>
      </c>
      <c r="H12" s="11" t="s">
        <v>7</v>
      </c>
      <c r="I12" s="11" t="s">
        <v>8</v>
      </c>
      <c r="J12" s="11" t="s">
        <v>9</v>
      </c>
    </row>
    <row r="13" spans="1:10" x14ac:dyDescent="0.25">
      <c r="A13" s="12">
        <v>2940</v>
      </c>
      <c r="B13" s="13" t="s">
        <v>51</v>
      </c>
      <c r="C13" s="14">
        <v>345.32</v>
      </c>
      <c r="D13" s="15">
        <v>40546</v>
      </c>
      <c r="E13" s="13" t="s">
        <v>17</v>
      </c>
      <c r="F13" s="13" t="s">
        <v>52</v>
      </c>
      <c r="G13" s="13" t="s">
        <v>53</v>
      </c>
      <c r="H13" s="13" t="s">
        <v>54</v>
      </c>
      <c r="I13" s="16">
        <v>54879</v>
      </c>
      <c r="J13" s="13" t="s">
        <v>55</v>
      </c>
    </row>
    <row r="14" spans="1:10" x14ac:dyDescent="0.25">
      <c r="A14" s="12">
        <v>2976</v>
      </c>
      <c r="B14" s="13" t="s">
        <v>56</v>
      </c>
      <c r="C14" s="14">
        <v>67.89</v>
      </c>
      <c r="D14" s="15">
        <v>40547</v>
      </c>
      <c r="E14" s="13" t="s">
        <v>17</v>
      </c>
      <c r="F14" s="13" t="s">
        <v>57</v>
      </c>
      <c r="G14" s="13" t="s">
        <v>58</v>
      </c>
      <c r="H14" s="13" t="s">
        <v>59</v>
      </c>
      <c r="I14" s="16">
        <v>47382</v>
      </c>
      <c r="J14" s="13" t="s">
        <v>60</v>
      </c>
    </row>
    <row r="15" spans="1:10" x14ac:dyDescent="0.25">
      <c r="A15" s="12">
        <v>3095</v>
      </c>
      <c r="B15" s="13" t="s">
        <v>61</v>
      </c>
      <c r="C15" s="14">
        <v>254.98</v>
      </c>
      <c r="D15" s="15">
        <v>40548</v>
      </c>
      <c r="E15" s="13" t="s">
        <v>11</v>
      </c>
      <c r="F15" s="13" t="s">
        <v>62</v>
      </c>
      <c r="G15" s="13" t="s">
        <v>63</v>
      </c>
      <c r="H15" s="13" t="s">
        <v>64</v>
      </c>
      <c r="I15" s="16">
        <v>90687</v>
      </c>
      <c r="J15" s="13" t="s">
        <v>65</v>
      </c>
    </row>
    <row r="16" spans="1:10" x14ac:dyDescent="0.25">
      <c r="A16" s="12">
        <v>3422</v>
      </c>
      <c r="B16" s="13" t="s">
        <v>66</v>
      </c>
      <c r="C16" s="14">
        <v>598.25</v>
      </c>
      <c r="D16" s="15">
        <v>40548</v>
      </c>
      <c r="E16" s="13" t="s">
        <v>11</v>
      </c>
      <c r="F16" s="13" t="s">
        <v>67</v>
      </c>
      <c r="G16" s="13" t="s">
        <v>68</v>
      </c>
      <c r="H16" s="13" t="s">
        <v>69</v>
      </c>
      <c r="I16" s="16">
        <v>57296</v>
      </c>
      <c r="J16" s="13" t="s">
        <v>70</v>
      </c>
    </row>
    <row r="17" spans="1:10" x14ac:dyDescent="0.25">
      <c r="A17" s="12">
        <v>3467</v>
      </c>
      <c r="B17" s="13" t="s">
        <v>71</v>
      </c>
      <c r="C17" s="14">
        <v>88.54</v>
      </c>
      <c r="D17" s="15">
        <v>40550</v>
      </c>
      <c r="E17" s="13" t="s">
        <v>17</v>
      </c>
      <c r="F17" s="13" t="s">
        <v>43</v>
      </c>
      <c r="G17" s="13" t="s">
        <v>72</v>
      </c>
      <c r="H17" s="13" t="s">
        <v>73</v>
      </c>
      <c r="I17" s="16">
        <v>58729</v>
      </c>
      <c r="J17" s="13" t="s">
        <v>60</v>
      </c>
    </row>
    <row r="18" spans="1:10" x14ac:dyDescent="0.25">
      <c r="A18" s="12">
        <v>3820</v>
      </c>
      <c r="B18" s="13" t="s">
        <v>74</v>
      </c>
      <c r="C18" s="14">
        <v>23.77</v>
      </c>
      <c r="D18" s="15">
        <v>40551</v>
      </c>
      <c r="E18" s="13" t="s">
        <v>17</v>
      </c>
      <c r="F18" s="13" t="s">
        <v>75</v>
      </c>
      <c r="G18" s="13" t="s">
        <v>76</v>
      </c>
      <c r="H18" s="13" t="s">
        <v>77</v>
      </c>
      <c r="I18" s="16">
        <v>67589</v>
      </c>
      <c r="J18" s="13" t="s">
        <v>78</v>
      </c>
    </row>
    <row r="19" spans="1:10" x14ac:dyDescent="0.25">
      <c r="A19" s="12">
        <v>3824</v>
      </c>
      <c r="B19" s="13" t="s">
        <v>79</v>
      </c>
      <c r="C19" s="14">
        <v>498.12</v>
      </c>
      <c r="D19" s="15">
        <v>40553</v>
      </c>
      <c r="E19" s="13" t="s">
        <v>17</v>
      </c>
      <c r="F19" s="13" t="s">
        <v>80</v>
      </c>
      <c r="G19" s="13" t="s">
        <v>81</v>
      </c>
      <c r="H19" s="13" t="s">
        <v>82</v>
      </c>
      <c r="I19" s="16">
        <v>19687</v>
      </c>
      <c r="J19" s="13" t="s">
        <v>83</v>
      </c>
    </row>
    <row r="20" spans="1:10" x14ac:dyDescent="0.25">
      <c r="A20" s="12">
        <v>3850</v>
      </c>
      <c r="B20" s="13" t="s">
        <v>84</v>
      </c>
      <c r="C20" s="14">
        <v>145.76</v>
      </c>
      <c r="D20" s="15">
        <v>40553</v>
      </c>
      <c r="E20" s="13" t="s">
        <v>17</v>
      </c>
      <c r="F20" s="13" t="s">
        <v>85</v>
      </c>
      <c r="G20" s="13" t="s">
        <v>86</v>
      </c>
      <c r="H20" s="13" t="s">
        <v>87</v>
      </c>
      <c r="I20" s="17">
        <v>47563</v>
      </c>
      <c r="J20" s="13" t="s">
        <v>70</v>
      </c>
    </row>
    <row r="21" spans="1:10" x14ac:dyDescent="0.25">
      <c r="A21" s="12">
        <v>3897</v>
      </c>
      <c r="B21" s="13" t="s">
        <v>88</v>
      </c>
      <c r="C21" s="14">
        <v>321.98</v>
      </c>
      <c r="D21" s="15">
        <v>40554</v>
      </c>
      <c r="E21" s="13" t="s">
        <v>17</v>
      </c>
      <c r="F21" s="13" t="s">
        <v>18</v>
      </c>
      <c r="G21" s="13" t="s">
        <v>89</v>
      </c>
      <c r="H21" s="13" t="s">
        <v>90</v>
      </c>
      <c r="I21" s="16">
        <v>96783</v>
      </c>
      <c r="J21" s="13" t="s">
        <v>91</v>
      </c>
    </row>
    <row r="22" spans="1:10" x14ac:dyDescent="0.25">
      <c r="A22" s="12">
        <v>3950</v>
      </c>
      <c r="B22" s="13" t="s">
        <v>92</v>
      </c>
      <c r="C22" s="14">
        <v>4879</v>
      </c>
      <c r="D22" s="15">
        <v>40555</v>
      </c>
      <c r="E22" s="13" t="s">
        <v>11</v>
      </c>
      <c r="F22" s="13" t="s">
        <v>93</v>
      </c>
      <c r="G22" s="13" t="s">
        <v>94</v>
      </c>
      <c r="H22" s="13" t="s">
        <v>95</v>
      </c>
      <c r="I22" s="16">
        <v>45398</v>
      </c>
      <c r="J22" s="13" t="s">
        <v>70</v>
      </c>
    </row>
    <row r="23" spans="1:10" x14ac:dyDescent="0.25">
      <c r="A23" s="12">
        <v>3972</v>
      </c>
      <c r="B23" s="13" t="s">
        <v>96</v>
      </c>
      <c r="C23" s="14">
        <v>837.6</v>
      </c>
      <c r="D23" s="15">
        <v>40556</v>
      </c>
      <c r="E23" s="13" t="s">
        <v>11</v>
      </c>
      <c r="F23" s="13" t="s">
        <v>62</v>
      </c>
      <c r="G23" s="13" t="s">
        <v>97</v>
      </c>
      <c r="H23" s="13" t="s">
        <v>98</v>
      </c>
      <c r="I23" s="16">
        <v>12367</v>
      </c>
      <c r="J23" s="13" t="s">
        <v>99</v>
      </c>
    </row>
    <row r="24" spans="1:10" x14ac:dyDescent="0.25">
      <c r="A24" s="12">
        <v>4306</v>
      </c>
      <c r="B24" s="13" t="s">
        <v>100</v>
      </c>
      <c r="C24" s="14">
        <v>1267.8599999999999</v>
      </c>
      <c r="D24" s="15">
        <v>40558</v>
      </c>
      <c r="E24" s="13" t="s">
        <v>11</v>
      </c>
      <c r="F24" s="13" t="s">
        <v>101</v>
      </c>
      <c r="G24" s="13" t="s">
        <v>102</v>
      </c>
      <c r="H24" s="13" t="s">
        <v>103</v>
      </c>
      <c r="I24" s="16">
        <v>38692</v>
      </c>
      <c r="J24" s="13" t="s">
        <v>104</v>
      </c>
    </row>
    <row r="25" spans="1:10" x14ac:dyDescent="0.25">
      <c r="A25" s="18">
        <v>4365</v>
      </c>
      <c r="B25" s="13" t="s">
        <v>105</v>
      </c>
      <c r="C25" s="14">
        <v>5698.34</v>
      </c>
      <c r="D25" s="15">
        <v>40558</v>
      </c>
      <c r="E25" s="13" t="s">
        <v>11</v>
      </c>
      <c r="F25" s="13" t="s">
        <v>106</v>
      </c>
      <c r="G25" s="13" t="s">
        <v>107</v>
      </c>
      <c r="H25" s="13" t="s">
        <v>108</v>
      </c>
      <c r="I25" s="16">
        <v>89321</v>
      </c>
      <c r="J25" s="13" t="s">
        <v>109</v>
      </c>
    </row>
    <row r="26" spans="1:10" x14ac:dyDescent="0.25">
      <c r="A26" s="12">
        <v>4456</v>
      </c>
      <c r="B26" s="13" t="s">
        <v>110</v>
      </c>
      <c r="C26" s="14">
        <v>294.57</v>
      </c>
      <c r="D26" s="15">
        <v>40558</v>
      </c>
      <c r="E26" s="13" t="s">
        <v>17</v>
      </c>
      <c r="F26" s="13" t="s">
        <v>111</v>
      </c>
      <c r="G26" s="13" t="s">
        <v>112</v>
      </c>
      <c r="H26" s="13" t="s">
        <v>113</v>
      </c>
      <c r="I26" s="16">
        <v>46391</v>
      </c>
      <c r="J26" s="13" t="s">
        <v>114</v>
      </c>
    </row>
    <row r="27" spans="1:10" x14ac:dyDescent="0.25">
      <c r="A27" s="12">
        <v>4566</v>
      </c>
      <c r="B27" s="13" t="s">
        <v>115</v>
      </c>
      <c r="C27" s="14">
        <v>756.04</v>
      </c>
      <c r="D27" s="15">
        <v>40560</v>
      </c>
      <c r="E27" s="13" t="s">
        <v>17</v>
      </c>
      <c r="F27" s="13" t="s">
        <v>116</v>
      </c>
      <c r="G27" s="13" t="s">
        <v>117</v>
      </c>
      <c r="H27" s="13" t="s">
        <v>118</v>
      </c>
      <c r="I27" s="16">
        <v>23198</v>
      </c>
      <c r="J27" s="13" t="s">
        <v>119</v>
      </c>
    </row>
    <row r="28" spans="1:10" x14ac:dyDescent="0.25">
      <c r="A28" s="12">
        <v>4768</v>
      </c>
      <c r="B28" s="13" t="s">
        <v>120</v>
      </c>
      <c r="C28" s="14">
        <v>967.46</v>
      </c>
      <c r="D28" s="15">
        <v>40561</v>
      </c>
      <c r="E28" s="13" t="s">
        <v>17</v>
      </c>
      <c r="F28" s="13" t="s">
        <v>121</v>
      </c>
      <c r="G28" s="13" t="s">
        <v>122</v>
      </c>
      <c r="H28" s="13" t="s">
        <v>123</v>
      </c>
      <c r="I28" s="16">
        <v>78439</v>
      </c>
      <c r="J28" s="13" t="s">
        <v>124</v>
      </c>
    </row>
    <row r="29" spans="1:10" x14ac:dyDescent="0.25">
      <c r="A29" s="12">
        <v>4829</v>
      </c>
      <c r="B29" s="13" t="s">
        <v>125</v>
      </c>
      <c r="C29" s="14">
        <v>89.12</v>
      </c>
      <c r="D29" s="15">
        <v>40561</v>
      </c>
      <c r="E29" s="13" t="s">
        <v>11</v>
      </c>
      <c r="F29" s="13" t="s">
        <v>126</v>
      </c>
      <c r="G29" s="13" t="s">
        <v>127</v>
      </c>
      <c r="H29" s="13" t="s">
        <v>128</v>
      </c>
      <c r="I29" s="16">
        <v>43267</v>
      </c>
      <c r="J29" s="13" t="s">
        <v>36</v>
      </c>
    </row>
    <row r="30" spans="1:10" x14ac:dyDescent="0.25">
      <c r="A30" s="13" t="s">
        <v>230</v>
      </c>
      <c r="B30" s="13">
        <f>SUBTOTAL(103,Rechnung2[Firma])</f>
        <v>17</v>
      </c>
      <c r="C30" s="19">
        <f>SUBTOTAL(109,Rechnung2[Rechnungssumme])</f>
        <v>17134.599999999999</v>
      </c>
      <c r="D30" s="20"/>
      <c r="E30" s="13"/>
      <c r="F30" s="13"/>
      <c r="G30" s="13"/>
      <c r="H30" s="13"/>
      <c r="I30" s="13"/>
      <c r="J30" s="13">
        <f>SUBTOTAL(103,Rechnung2[Ort])</f>
        <v>17</v>
      </c>
    </row>
    <row r="31" spans="1:10" x14ac:dyDescent="0.25">
      <c r="A31" s="8"/>
      <c r="B31" s="8"/>
      <c r="C31" s="9"/>
      <c r="D31" s="10"/>
      <c r="E31" s="8"/>
      <c r="F31" s="8"/>
      <c r="G31" s="8"/>
      <c r="H31" s="8"/>
      <c r="I31" s="8"/>
      <c r="J31" s="8"/>
    </row>
    <row r="32" spans="1:10" x14ac:dyDescent="0.25">
      <c r="A32" s="11" t="s">
        <v>0</v>
      </c>
      <c r="B32" s="11" t="s">
        <v>1</v>
      </c>
      <c r="C32" s="11" t="s">
        <v>2</v>
      </c>
      <c r="D32" s="11" t="s">
        <v>3</v>
      </c>
      <c r="E32" s="11" t="s">
        <v>4</v>
      </c>
      <c r="F32" s="11" t="s">
        <v>5</v>
      </c>
      <c r="G32" s="11" t="s">
        <v>6</v>
      </c>
      <c r="H32" s="11" t="s">
        <v>7</v>
      </c>
      <c r="I32" s="11" t="s">
        <v>8</v>
      </c>
      <c r="J32" s="11" t="s">
        <v>9</v>
      </c>
    </row>
    <row r="33" spans="1:10" x14ac:dyDescent="0.25">
      <c r="A33" s="12">
        <v>4830</v>
      </c>
      <c r="B33" s="13" t="s">
        <v>129</v>
      </c>
      <c r="C33" s="14">
        <v>89.54</v>
      </c>
      <c r="D33" s="15">
        <v>40548</v>
      </c>
      <c r="E33" s="13" t="s">
        <v>17</v>
      </c>
      <c r="F33" s="13" t="s">
        <v>130</v>
      </c>
      <c r="G33" s="13" t="s">
        <v>131</v>
      </c>
      <c r="H33" s="13" t="s">
        <v>132</v>
      </c>
      <c r="I33" s="16">
        <v>45367</v>
      </c>
      <c r="J33" s="13" t="s">
        <v>133</v>
      </c>
    </row>
    <row r="34" spans="1:10" x14ac:dyDescent="0.25">
      <c r="A34" s="12">
        <v>4958</v>
      </c>
      <c r="B34" s="13" t="s">
        <v>134</v>
      </c>
      <c r="C34" s="14">
        <v>2498.5</v>
      </c>
      <c r="D34" s="15">
        <v>40549</v>
      </c>
      <c r="E34" s="13" t="s">
        <v>11</v>
      </c>
      <c r="F34" s="13" t="s">
        <v>135</v>
      </c>
      <c r="G34" s="13" t="s">
        <v>136</v>
      </c>
      <c r="H34" s="13" t="s">
        <v>137</v>
      </c>
      <c r="I34" s="16">
        <v>29573</v>
      </c>
      <c r="J34" s="13" t="s">
        <v>138</v>
      </c>
    </row>
    <row r="35" spans="1:10" x14ac:dyDescent="0.25">
      <c r="A35" s="12">
        <v>4982</v>
      </c>
      <c r="B35" s="13" t="s">
        <v>139</v>
      </c>
      <c r="C35" s="14">
        <v>34.25</v>
      </c>
      <c r="D35" s="15">
        <v>40550</v>
      </c>
      <c r="E35" s="13" t="s">
        <v>17</v>
      </c>
      <c r="F35" s="13" t="s">
        <v>140</v>
      </c>
      <c r="G35" s="13" t="s">
        <v>141</v>
      </c>
      <c r="H35" s="13" t="s">
        <v>142</v>
      </c>
      <c r="I35" s="16">
        <v>23451</v>
      </c>
      <c r="J35" s="13" t="s">
        <v>143</v>
      </c>
    </row>
    <row r="36" spans="1:10" x14ac:dyDescent="0.25">
      <c r="A36" s="12">
        <v>4987</v>
      </c>
      <c r="B36" s="13" t="s">
        <v>144</v>
      </c>
      <c r="C36" s="14">
        <v>156.79</v>
      </c>
      <c r="D36" s="15">
        <v>40550</v>
      </c>
      <c r="E36" s="13" t="s">
        <v>17</v>
      </c>
      <c r="F36" s="13" t="s">
        <v>23</v>
      </c>
      <c r="G36" s="13" t="s">
        <v>145</v>
      </c>
      <c r="H36" s="13" t="s">
        <v>146</v>
      </c>
      <c r="I36" s="17">
        <v>9876</v>
      </c>
      <c r="J36" s="13" t="s">
        <v>147</v>
      </c>
    </row>
    <row r="37" spans="1:10" x14ac:dyDescent="0.25">
      <c r="A37" s="12">
        <v>5467</v>
      </c>
      <c r="B37" s="13" t="s">
        <v>148</v>
      </c>
      <c r="C37" s="14">
        <v>13.56</v>
      </c>
      <c r="D37" s="15">
        <v>40552</v>
      </c>
      <c r="E37" s="13" t="s">
        <v>11</v>
      </c>
      <c r="F37" s="13" t="s">
        <v>121</v>
      </c>
      <c r="G37" s="13" t="s">
        <v>149</v>
      </c>
      <c r="H37" s="13" t="s">
        <v>150</v>
      </c>
      <c r="I37" s="16">
        <v>48761</v>
      </c>
      <c r="J37" s="13" t="s">
        <v>151</v>
      </c>
    </row>
    <row r="38" spans="1:10" x14ac:dyDescent="0.25">
      <c r="A38" s="12">
        <v>5472</v>
      </c>
      <c r="B38" s="13" t="s">
        <v>152</v>
      </c>
      <c r="C38" s="14">
        <v>85.63</v>
      </c>
      <c r="D38" s="15">
        <v>40553</v>
      </c>
      <c r="E38" s="13" t="s">
        <v>17</v>
      </c>
      <c r="F38" s="13" t="s">
        <v>23</v>
      </c>
      <c r="G38" s="13" t="s">
        <v>153</v>
      </c>
      <c r="H38" s="13" t="s">
        <v>154</v>
      </c>
      <c r="I38" s="16">
        <v>78234</v>
      </c>
      <c r="J38" s="13" t="s">
        <v>155</v>
      </c>
    </row>
    <row r="39" spans="1:10" x14ac:dyDescent="0.25">
      <c r="A39" s="12">
        <v>5830</v>
      </c>
      <c r="B39" s="13" t="s">
        <v>156</v>
      </c>
      <c r="C39" s="14">
        <v>45.7</v>
      </c>
      <c r="D39" s="15">
        <v>40553</v>
      </c>
      <c r="E39" s="13" t="s">
        <v>11</v>
      </c>
      <c r="F39" s="13" t="s">
        <v>157</v>
      </c>
      <c r="G39" s="13" t="s">
        <v>13</v>
      </c>
      <c r="H39" s="13" t="s">
        <v>158</v>
      </c>
      <c r="I39" s="16">
        <v>38593</v>
      </c>
      <c r="J39" s="13" t="s">
        <v>159</v>
      </c>
    </row>
    <row r="40" spans="1:10" x14ac:dyDescent="0.25">
      <c r="A40" s="12">
        <v>5839</v>
      </c>
      <c r="B40" s="13" t="s">
        <v>160</v>
      </c>
      <c r="C40" s="14">
        <v>98.64</v>
      </c>
      <c r="D40" s="15">
        <v>40553</v>
      </c>
      <c r="E40" s="13" t="s">
        <v>17</v>
      </c>
      <c r="F40" s="13" t="s">
        <v>161</v>
      </c>
      <c r="G40" s="13" t="s">
        <v>162</v>
      </c>
      <c r="H40" s="13" t="s">
        <v>163</v>
      </c>
      <c r="I40" s="16">
        <v>34987</v>
      </c>
      <c r="J40" s="13" t="s">
        <v>164</v>
      </c>
    </row>
    <row r="41" spans="1:10" x14ac:dyDescent="0.25">
      <c r="A41" s="12">
        <v>5892</v>
      </c>
      <c r="B41" s="13" t="s">
        <v>165</v>
      </c>
      <c r="C41" s="14">
        <v>403.56</v>
      </c>
      <c r="D41" s="15">
        <v>40556</v>
      </c>
      <c r="E41" s="13" t="s">
        <v>17</v>
      </c>
      <c r="F41" s="13" t="s">
        <v>166</v>
      </c>
      <c r="G41" s="13" t="s">
        <v>167</v>
      </c>
      <c r="H41" s="13" t="s">
        <v>168</v>
      </c>
      <c r="I41" s="16">
        <v>98765</v>
      </c>
      <c r="J41" s="13" t="s">
        <v>169</v>
      </c>
    </row>
    <row r="42" spans="1:10" x14ac:dyDescent="0.25">
      <c r="A42" s="12">
        <v>5983</v>
      </c>
      <c r="B42" s="13" t="s">
        <v>170</v>
      </c>
      <c r="C42" s="14">
        <v>34.520000000000003</v>
      </c>
      <c r="D42" s="15">
        <v>40557</v>
      </c>
      <c r="E42" s="13" t="s">
        <v>11</v>
      </c>
      <c r="F42" s="13" t="s">
        <v>171</v>
      </c>
      <c r="G42" s="13" t="s">
        <v>172</v>
      </c>
      <c r="H42" s="13" t="s">
        <v>173</v>
      </c>
      <c r="I42" s="16">
        <v>45687</v>
      </c>
      <c r="J42" s="13" t="s">
        <v>174</v>
      </c>
    </row>
    <row r="43" spans="1:10" x14ac:dyDescent="0.25">
      <c r="A43" s="12">
        <v>6720</v>
      </c>
      <c r="B43" s="13" t="s">
        <v>175</v>
      </c>
      <c r="C43" s="14">
        <v>435.8</v>
      </c>
      <c r="D43" s="15">
        <v>40558</v>
      </c>
      <c r="E43" s="13" t="s">
        <v>17</v>
      </c>
      <c r="F43" s="13" t="s">
        <v>176</v>
      </c>
      <c r="G43" s="13" t="s">
        <v>177</v>
      </c>
      <c r="H43" s="13" t="s">
        <v>178</v>
      </c>
      <c r="I43" s="16">
        <v>38692</v>
      </c>
      <c r="J43" s="13" t="s">
        <v>60</v>
      </c>
    </row>
    <row r="44" spans="1:10" x14ac:dyDescent="0.25">
      <c r="A44" s="12">
        <v>6839</v>
      </c>
      <c r="B44" s="13" t="s">
        <v>179</v>
      </c>
      <c r="C44" s="14">
        <v>532.59</v>
      </c>
      <c r="D44" s="15">
        <v>40558</v>
      </c>
      <c r="E44" s="13" t="s">
        <v>11</v>
      </c>
      <c r="F44" s="13" t="s">
        <v>126</v>
      </c>
      <c r="G44" s="13" t="s">
        <v>180</v>
      </c>
      <c r="H44" s="13" t="s">
        <v>181</v>
      </c>
      <c r="I44" s="16">
        <v>25739</v>
      </c>
      <c r="J44" s="13" t="s">
        <v>182</v>
      </c>
    </row>
    <row r="45" spans="1:10" x14ac:dyDescent="0.25">
      <c r="A45" s="13" t="s">
        <v>230</v>
      </c>
      <c r="B45" s="13">
        <f>SUBTOTAL(103,Rechnung3[Firma])</f>
        <v>12</v>
      </c>
      <c r="C45" s="19">
        <f>SUBTOTAL(109,Rechnung3[Rechnungssumme])</f>
        <v>4429.08</v>
      </c>
      <c r="D45" s="20"/>
      <c r="E45" s="13"/>
      <c r="F45" s="13"/>
      <c r="G45" s="13"/>
      <c r="H45" s="13"/>
      <c r="I45" s="13"/>
      <c r="J45" s="13">
        <f>SUBTOTAL(103,Rechnung3[Ort])</f>
        <v>12</v>
      </c>
    </row>
    <row r="46" spans="1:10" x14ac:dyDescent="0.25">
      <c r="A46" s="2"/>
      <c r="B46" s="1"/>
      <c r="C46" s="3"/>
      <c r="D46" s="4"/>
      <c r="E46" s="1"/>
      <c r="F46" s="1"/>
      <c r="G46" s="1"/>
      <c r="H46" s="1"/>
      <c r="I46" s="6"/>
      <c r="J46" s="1"/>
    </row>
    <row r="47" spans="1:10" x14ac:dyDescent="0.25">
      <c r="A47" s="11" t="s">
        <v>0</v>
      </c>
      <c r="B47" s="11" t="s">
        <v>1</v>
      </c>
      <c r="C47" s="11" t="s">
        <v>2</v>
      </c>
      <c r="D47" s="11" t="s">
        <v>3</v>
      </c>
      <c r="E47" s="11" t="s">
        <v>4</v>
      </c>
      <c r="F47" s="11" t="s">
        <v>5</v>
      </c>
      <c r="G47" s="11" t="s">
        <v>6</v>
      </c>
      <c r="H47" s="11" t="s">
        <v>7</v>
      </c>
      <c r="I47" s="11" t="s">
        <v>8</v>
      </c>
      <c r="J47" s="11" t="s">
        <v>9</v>
      </c>
    </row>
    <row r="48" spans="1:10" x14ac:dyDescent="0.25">
      <c r="A48" s="12">
        <v>6849</v>
      </c>
      <c r="B48" s="13" t="s">
        <v>183</v>
      </c>
      <c r="C48" s="14">
        <v>678.32</v>
      </c>
      <c r="D48" s="15">
        <v>40551</v>
      </c>
      <c r="E48" s="13" t="s">
        <v>11</v>
      </c>
      <c r="F48" s="13" t="s">
        <v>184</v>
      </c>
      <c r="G48" s="13" t="s">
        <v>185</v>
      </c>
      <c r="H48" s="13" t="s">
        <v>186</v>
      </c>
      <c r="I48" s="16">
        <v>76584</v>
      </c>
      <c r="J48" s="13" t="s">
        <v>187</v>
      </c>
    </row>
    <row r="49" spans="1:10" x14ac:dyDescent="0.25">
      <c r="A49" s="12">
        <v>6929</v>
      </c>
      <c r="B49" s="13" t="s">
        <v>188</v>
      </c>
      <c r="C49" s="14">
        <v>5879</v>
      </c>
      <c r="D49" s="15">
        <v>40551</v>
      </c>
      <c r="E49" s="13" t="s">
        <v>17</v>
      </c>
      <c r="F49" s="13" t="s">
        <v>189</v>
      </c>
      <c r="G49" s="13" t="s">
        <v>190</v>
      </c>
      <c r="H49" s="13" t="s">
        <v>191</v>
      </c>
      <c r="I49" s="17">
        <v>2345</v>
      </c>
      <c r="J49" s="13" t="s">
        <v>99</v>
      </c>
    </row>
    <row r="50" spans="1:10" x14ac:dyDescent="0.25">
      <c r="A50" s="12">
        <v>6950</v>
      </c>
      <c r="B50" s="13" t="s">
        <v>192</v>
      </c>
      <c r="C50" s="14">
        <v>76.89</v>
      </c>
      <c r="D50" s="15">
        <v>40551</v>
      </c>
      <c r="E50" s="13" t="s">
        <v>11</v>
      </c>
      <c r="F50" s="13" t="s">
        <v>193</v>
      </c>
      <c r="G50" s="13" t="s">
        <v>194</v>
      </c>
      <c r="H50" s="13" t="s">
        <v>195</v>
      </c>
      <c r="I50" s="16">
        <v>76829</v>
      </c>
      <c r="J50" s="13" t="s">
        <v>196</v>
      </c>
    </row>
    <row r="51" spans="1:10" x14ac:dyDescent="0.25">
      <c r="A51" s="13" t="s">
        <v>230</v>
      </c>
      <c r="B51" s="13">
        <f>SUBTOTAL(103,Rechnung4[Firma])</f>
        <v>3</v>
      </c>
      <c r="C51" s="19">
        <f>SUBTOTAL(109,Rechnung4[Rechnungssumme])</f>
        <v>6634.21</v>
      </c>
      <c r="D51" s="20"/>
      <c r="E51" s="13"/>
      <c r="F51" s="13"/>
      <c r="G51" s="13"/>
      <c r="H51" s="13"/>
      <c r="I51" s="13"/>
      <c r="J51" s="13">
        <f>SUBTOTAL(103,Rechnung4[Ort])</f>
        <v>3</v>
      </c>
    </row>
    <row r="52" spans="1:10" x14ac:dyDescent="0.25">
      <c r="A52" s="2"/>
      <c r="B52" s="1"/>
      <c r="C52" s="3"/>
      <c r="D52" s="4"/>
      <c r="E52" s="1"/>
      <c r="F52" s="1"/>
      <c r="G52" s="1"/>
      <c r="H52" s="1"/>
      <c r="I52" s="6"/>
      <c r="J52" s="1"/>
    </row>
    <row r="53" spans="1:10" x14ac:dyDescent="0.25">
      <c r="A53" s="11" t="s">
        <v>0</v>
      </c>
      <c r="B53" s="11" t="s">
        <v>1</v>
      </c>
      <c r="C53" s="11" t="s">
        <v>2</v>
      </c>
      <c r="D53" s="11" t="s">
        <v>3</v>
      </c>
      <c r="E53" s="11" t="s">
        <v>4</v>
      </c>
      <c r="F53" s="11" t="s">
        <v>5</v>
      </c>
      <c r="G53" s="11" t="s">
        <v>6</v>
      </c>
      <c r="H53" s="11" t="s">
        <v>7</v>
      </c>
      <c r="I53" s="11" t="s">
        <v>8</v>
      </c>
      <c r="J53" s="11" t="s">
        <v>9</v>
      </c>
    </row>
    <row r="54" spans="1:10" x14ac:dyDescent="0.25">
      <c r="A54" s="12">
        <v>7768</v>
      </c>
      <c r="B54" s="13" t="s">
        <v>197</v>
      </c>
      <c r="C54" s="14">
        <v>97.46</v>
      </c>
      <c r="D54" s="15">
        <v>40546</v>
      </c>
      <c r="E54" s="13" t="s">
        <v>11</v>
      </c>
      <c r="F54" s="13" t="s">
        <v>198</v>
      </c>
      <c r="G54" s="13" t="s">
        <v>199</v>
      </c>
      <c r="H54" s="13" t="s">
        <v>200</v>
      </c>
      <c r="I54" s="16">
        <v>56732</v>
      </c>
      <c r="J54" s="13" t="s">
        <v>201</v>
      </c>
    </row>
    <row r="55" spans="1:10" x14ac:dyDescent="0.25">
      <c r="A55" s="12">
        <v>7823</v>
      </c>
      <c r="B55" s="13" t="s">
        <v>202</v>
      </c>
      <c r="C55" s="14">
        <v>67.739999999999995</v>
      </c>
      <c r="D55" s="15">
        <v>40547</v>
      </c>
      <c r="E55" s="13" t="s">
        <v>11</v>
      </c>
      <c r="F55" s="13" t="s">
        <v>203</v>
      </c>
      <c r="G55" s="13" t="s">
        <v>204</v>
      </c>
      <c r="H55" s="13" t="s">
        <v>205</v>
      </c>
      <c r="I55" s="16">
        <v>64932</v>
      </c>
      <c r="J55" s="13" t="s">
        <v>206</v>
      </c>
    </row>
    <row r="56" spans="1:10" x14ac:dyDescent="0.25">
      <c r="A56" s="12">
        <v>7899</v>
      </c>
      <c r="B56" s="13" t="s">
        <v>207</v>
      </c>
      <c r="C56" s="14">
        <v>982.2</v>
      </c>
      <c r="D56" s="15">
        <v>40547</v>
      </c>
      <c r="E56" s="13" t="s">
        <v>17</v>
      </c>
      <c r="F56" s="13" t="s">
        <v>208</v>
      </c>
      <c r="G56" s="13" t="s">
        <v>209</v>
      </c>
      <c r="H56" s="13" t="s">
        <v>210</v>
      </c>
      <c r="I56" s="16">
        <v>57239</v>
      </c>
      <c r="J56" s="13" t="s">
        <v>211</v>
      </c>
    </row>
    <row r="57" spans="1:10" x14ac:dyDescent="0.25">
      <c r="A57" s="12">
        <v>8564</v>
      </c>
      <c r="B57" s="13" t="s">
        <v>212</v>
      </c>
      <c r="C57" s="14">
        <v>234.6</v>
      </c>
      <c r="D57" s="15">
        <v>40549</v>
      </c>
      <c r="E57" s="13" t="s">
        <v>17</v>
      </c>
      <c r="F57" s="13" t="s">
        <v>176</v>
      </c>
      <c r="G57" s="13" t="s">
        <v>213</v>
      </c>
      <c r="H57" s="13" t="s">
        <v>214</v>
      </c>
      <c r="I57" s="16">
        <v>67589</v>
      </c>
      <c r="J57" s="13" t="s">
        <v>45</v>
      </c>
    </row>
    <row r="58" spans="1:10" x14ac:dyDescent="0.25">
      <c r="A58" s="12">
        <v>8572</v>
      </c>
      <c r="B58" s="13" t="s">
        <v>215</v>
      </c>
      <c r="C58" s="14">
        <v>58.95</v>
      </c>
      <c r="D58" s="15">
        <v>40550</v>
      </c>
      <c r="E58" s="13" t="s">
        <v>17</v>
      </c>
      <c r="F58" s="13" t="s">
        <v>216</v>
      </c>
      <c r="G58" s="13" t="s">
        <v>217</v>
      </c>
      <c r="H58" s="13" t="s">
        <v>218</v>
      </c>
      <c r="I58" s="16">
        <v>35460</v>
      </c>
      <c r="J58" s="13" t="s">
        <v>219</v>
      </c>
    </row>
    <row r="59" spans="1:10" x14ac:dyDescent="0.25">
      <c r="A59" s="12">
        <v>9322</v>
      </c>
      <c r="B59" s="13" t="s">
        <v>220</v>
      </c>
      <c r="C59" s="14">
        <v>254.79</v>
      </c>
      <c r="D59" s="15">
        <v>40551</v>
      </c>
      <c r="E59" s="13" t="s">
        <v>11</v>
      </c>
      <c r="F59" s="13" t="s">
        <v>221</v>
      </c>
      <c r="G59" s="13" t="s">
        <v>222</v>
      </c>
      <c r="H59" s="13" t="s">
        <v>223</v>
      </c>
      <c r="I59" s="16">
        <v>56438</v>
      </c>
      <c r="J59" s="13" t="s">
        <v>224</v>
      </c>
    </row>
    <row r="60" spans="1:10" x14ac:dyDescent="0.25">
      <c r="A60" s="12">
        <v>9821</v>
      </c>
      <c r="B60" s="13" t="s">
        <v>225</v>
      </c>
      <c r="C60" s="14">
        <v>12.89</v>
      </c>
      <c r="D60" s="15">
        <v>40551</v>
      </c>
      <c r="E60" s="13" t="s">
        <v>17</v>
      </c>
      <c r="F60" s="13" t="s">
        <v>121</v>
      </c>
      <c r="G60" s="13" t="s">
        <v>226</v>
      </c>
      <c r="H60" s="13" t="s">
        <v>227</v>
      </c>
      <c r="I60" s="16">
        <v>87956</v>
      </c>
      <c r="J60" s="13" t="s">
        <v>228</v>
      </c>
    </row>
    <row r="61" spans="1:10" x14ac:dyDescent="0.25">
      <c r="A61" s="13" t="s">
        <v>229</v>
      </c>
      <c r="B61" s="13">
        <f>SUBTOTAL(103,Rechnung5[Firma])</f>
        <v>7</v>
      </c>
      <c r="C61" s="19">
        <f>SUBTOTAL(109,Rechnung5[Rechnungssumme])</f>
        <v>1708.63</v>
      </c>
      <c r="D61" s="20"/>
      <c r="E61" s="13"/>
      <c r="F61" s="13"/>
      <c r="G61" s="13"/>
      <c r="H61" s="13"/>
      <c r="I61" s="13"/>
      <c r="J61" s="13">
        <f>SUBTOTAL(103,Rechnung5[Ort])</f>
        <v>7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Rechnungsliste</vt:lpstr>
      <vt:lpstr>Tabelle2</vt:lpstr>
      <vt:lpstr>Tabelle3</vt:lpstr>
    </vt:vector>
  </TitlesOfParts>
  <Company>buchlektoren.de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Franz</dc:creator>
  <cp:lastModifiedBy>Caroline</cp:lastModifiedBy>
  <dcterms:created xsi:type="dcterms:W3CDTF">2005-07-23T20:05:12Z</dcterms:created>
  <dcterms:modified xsi:type="dcterms:W3CDTF">2011-01-05T09:43:10Z</dcterms:modified>
</cp:coreProperties>
</file>